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i\Documents\12.1 Schiesswesen\19 Besuchte Schiessanlässe\2026 Eidg. Schützenfest Chur\"/>
    </mc:Choice>
  </mc:AlternateContent>
  <xr:revisionPtr revIDLastSave="0" documentId="13_ncr:1_{43CFA609-3934-4AA4-9DBC-AA8D1C72EC8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Stichbestellung" sheetId="1" r:id="rId1"/>
  </sheets>
  <definedNames>
    <definedName name="_xlnm.Print_Area" localSheetId="0">Stichbestellung!$A$1:$K$42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K20" i="1"/>
  <c r="K19" i="1"/>
  <c r="K18" i="1"/>
  <c r="K17" i="1"/>
  <c r="K16" i="1"/>
  <c r="K15" i="1"/>
  <c r="K14" i="1"/>
  <c r="K13" i="1"/>
  <c r="G24" i="1"/>
  <c r="G20" i="1"/>
  <c r="G13" i="1"/>
  <c r="G14" i="1"/>
  <c r="K27" i="1"/>
  <c r="G27" i="1"/>
  <c r="G16" i="1"/>
  <c r="L33" i="1" l="1"/>
  <c r="M33" i="1"/>
  <c r="G29" i="1"/>
  <c r="H29" i="1"/>
  <c r="G15" i="1"/>
  <c r="G28" i="1"/>
  <c r="G26" i="1"/>
  <c r="G25" i="1"/>
  <c r="G23" i="1"/>
  <c r="G22" i="1"/>
  <c r="G21" i="1"/>
  <c r="G19" i="1"/>
  <c r="G18" i="1"/>
  <c r="G17" i="1"/>
  <c r="K28" i="1"/>
  <c r="K26" i="1"/>
  <c r="K25" i="1"/>
  <c r="K21" i="1"/>
  <c r="K31" i="1" l="1"/>
  <c r="G30" i="1"/>
  <c r="K30" i="1"/>
  <c r="K32" i="1" s="1"/>
  <c r="K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Kistler</author>
  </authors>
  <commentList>
    <comment ref="A13" authorId="0" shapeId="0" xr:uid="{00000000-0006-0000-0000-000001000000}">
      <text>
        <r>
          <rPr>
            <sz val="8"/>
            <color indexed="81"/>
            <rFont val="Segoe UI"/>
            <family val="2"/>
          </rPr>
          <t>Anzahl Übungskehr eintragen.</t>
        </r>
      </text>
    </comment>
    <comment ref="A14" authorId="0" shapeId="0" xr:uid="{00000000-0006-0000-0000-000002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15" authorId="0" shapeId="0" xr:uid="{00000000-0006-0000-0000-000004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16" authorId="0" shapeId="0" xr:uid="{00000000-0006-0000-0000-000005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17" authorId="0" shapeId="0" xr:uid="{00000000-0006-0000-0000-000006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18" authorId="0" shapeId="0" xr:uid="{00000000-0006-0000-0000-000007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19" authorId="0" shapeId="0" xr:uid="{00000000-0006-0000-0000-000008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0" authorId="0" shapeId="0" xr:uid="{4BCA347C-0731-4CEE-9AA1-A8FEC75D7395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1" authorId="0" shapeId="0" xr:uid="{00000000-0006-0000-0000-000009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2" authorId="0" shapeId="0" xr:uid="{00000000-0006-0000-0000-00000A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3" authorId="0" shapeId="0" xr:uid="{00000000-0006-0000-0000-00000B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4" authorId="0" shapeId="0" xr:uid="{00000000-0006-0000-0000-00000C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5" authorId="0" shapeId="0" xr:uid="{00000000-0006-0000-0000-00000D000000}">
      <text>
        <r>
          <rPr>
            <sz val="9"/>
            <color indexed="81"/>
            <rFont val="Segoe UI"/>
            <family val="2"/>
          </rPr>
          <t xml:space="preserve">Anzahl Nachdoppel eintragen
</t>
        </r>
      </text>
    </comment>
    <comment ref="A26" authorId="0" shapeId="0" xr:uid="{00000000-0006-0000-0000-00000E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7" authorId="0" shapeId="0" xr:uid="{8A6819D3-2952-4CD6-9EAF-884926784D87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  <comment ref="A28" authorId="0" shapeId="0" xr:uid="{00000000-0006-0000-0000-00000F000000}">
      <text>
        <r>
          <rPr>
            <sz val="8"/>
            <color indexed="81"/>
            <rFont val="Segoe UI"/>
            <family val="2"/>
          </rPr>
          <t>gewünschter Stich mit "x" oder "1" eintragen</t>
        </r>
      </text>
    </comment>
  </commentList>
</comments>
</file>

<file path=xl/sharedStrings.xml><?xml version="1.0" encoding="utf-8"?>
<sst xmlns="http://schemas.openxmlformats.org/spreadsheetml/2006/main" count="92" uniqueCount="74">
  <si>
    <t>Anzahl:</t>
  </si>
  <si>
    <t>Programm:</t>
  </si>
  <si>
    <t>Preis:</t>
  </si>
  <si>
    <t>Schüsse:</t>
  </si>
  <si>
    <t>Total Schüsse</t>
  </si>
  <si>
    <t>Übungskehr</t>
  </si>
  <si>
    <t>Verein</t>
  </si>
  <si>
    <t>Auszahlung</t>
  </si>
  <si>
    <t>Serie</t>
  </si>
  <si>
    <t>Kranz</t>
  </si>
  <si>
    <t>Ehrengaben</t>
  </si>
  <si>
    <t>Veteranen</t>
  </si>
  <si>
    <t>Liegendmeisterschaft</t>
  </si>
  <si>
    <t>je 20 Schuss:</t>
  </si>
  <si>
    <t>1 Rangeur</t>
  </si>
  <si>
    <t>Anmeldung bis:</t>
  </si>
  <si>
    <t>Verantwortlicher:</t>
  </si>
  <si>
    <t>Betrag total</t>
  </si>
  <si>
    <t xml:space="preserve"> Rangeure</t>
  </si>
  <si>
    <t>Meisterschaften:</t>
  </si>
  <si>
    <t>Liegend 4 / 2 Stg. 5 / 3 Stg. 6</t>
  </si>
  <si>
    <t>Rangeure</t>
  </si>
  <si>
    <t>Total:</t>
  </si>
  <si>
    <t>Stichbestellung:</t>
  </si>
  <si>
    <t>Kurzschiessplan unter:</t>
  </si>
  <si>
    <t>Gewünschter Schiesstag;</t>
  </si>
  <si>
    <t>Name:</t>
  </si>
  <si>
    <t>Vorname:</t>
  </si>
  <si>
    <t>Stich- und Rangeurbestellung</t>
  </si>
  <si>
    <t>CHF</t>
  </si>
  <si>
    <t>Schüsse Meisterschaft:</t>
  </si>
  <si>
    <t>Schüsse Stiche-Total:</t>
  </si>
  <si>
    <t>Stich-Rangeure:</t>
  </si>
  <si>
    <t>Kunst(Gruppe)</t>
  </si>
  <si>
    <t xml:space="preserve">Militär </t>
  </si>
  <si>
    <t>Junioren</t>
  </si>
  <si>
    <t>Roger Margelisch 079 409 88 62</t>
  </si>
  <si>
    <t>roger.margelisch@gsschuebelbach.ch</t>
  </si>
  <si>
    <t>www.gr2026.ch/kurzschiessplan</t>
  </si>
  <si>
    <t>Nr.</t>
  </si>
  <si>
    <t>Steinbock</t>
  </si>
  <si>
    <t>Rhein</t>
  </si>
  <si>
    <t>Meisterschaft in 3 Stellungen</t>
  </si>
  <si>
    <t>Meisterschaft in 2 Stellungen</t>
  </si>
  <si>
    <t>Grundgebühr</t>
  </si>
  <si>
    <t>5 EF</t>
  </si>
  <si>
    <t>6 EF + 4 SF</t>
  </si>
  <si>
    <t>4 EF</t>
  </si>
  <si>
    <t xml:space="preserve">6 EF  </t>
  </si>
  <si>
    <t>6 SF</t>
  </si>
  <si>
    <t>3 EF + 3 SF</t>
  </si>
  <si>
    <t>A10</t>
  </si>
  <si>
    <t>5 EF + 3 SF</t>
  </si>
  <si>
    <t>6 EF</t>
  </si>
  <si>
    <t xml:space="preserve">3 EF   </t>
  </si>
  <si>
    <t>2 EF</t>
  </si>
  <si>
    <t>A100</t>
  </si>
  <si>
    <t>60 EF</t>
  </si>
  <si>
    <t>2 x 30 EF</t>
  </si>
  <si>
    <t>3 x 20 EF</t>
  </si>
  <si>
    <t>Gewehr G300</t>
  </si>
  <si>
    <t>Total</t>
  </si>
  <si>
    <t>E-Mail:</t>
  </si>
  <si>
    <t>Telefon:</t>
  </si>
  <si>
    <t>Lizenz-Nr.</t>
  </si>
  <si>
    <t>Gewehr:</t>
  </si>
  <si>
    <t>Wohnort:</t>
  </si>
  <si>
    <t>Gruppe-Nr.</t>
  </si>
  <si>
    <t>Von Freitag, 05. Juni 2026 bis Sonntag 05. Juli 2026</t>
  </si>
  <si>
    <t>Gemeinsamer Schiesstag:</t>
  </si>
  <si>
    <t>Samstag, 20. Juni 2026</t>
  </si>
  <si>
    <t>Geb.-Dat.:</t>
  </si>
  <si>
    <t>Freitag, 21. November 2025</t>
  </si>
  <si>
    <t>Nachdoppel max.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</si>
</sst>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dd/mm/yyyy;@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Segoe UI"/>
      <family val="2"/>
    </font>
    <font>
      <sz val="9"/>
      <color indexed="81"/>
      <name val="Segoe UI"/>
      <family val="2"/>
    </font>
    <font>
      <b/>
      <sz val="10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66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1"/>
    <xf numFmtId="0" fontId="6" fillId="0" borderId="0" xfId="0" applyFont="1"/>
    <xf numFmtId="0" fontId="7" fillId="0" borderId="0" xfId="0" applyFont="1"/>
    <xf numFmtId="0" fontId="9" fillId="0" borderId="0" xfId="0" applyFont="1"/>
    <xf numFmtId="0" fontId="0" fillId="0" borderId="2" xfId="0" applyBorder="1"/>
    <xf numFmtId="0" fontId="0" fillId="0" borderId="3" xfId="0" applyBorder="1"/>
    <xf numFmtId="0" fontId="1" fillId="0" borderId="3" xfId="0" applyFont="1" applyBorder="1"/>
    <xf numFmtId="0" fontId="0" fillId="0" borderId="1" xfId="0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right"/>
      <protection hidden="1"/>
    </xf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 applyProtection="1">
      <alignment horizontal="right"/>
      <protection hidden="1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 applyProtection="1">
      <alignment horizontal="right"/>
      <protection hidden="1"/>
    </xf>
    <xf numFmtId="0" fontId="0" fillId="2" borderId="1" xfId="0" applyFill="1" applyBorder="1" applyAlignment="1" applyProtection="1">
      <alignment horizontal="center"/>
      <protection hidden="1"/>
    </xf>
    <xf numFmtId="164" fontId="0" fillId="0" borderId="6" xfId="0" applyNumberFormat="1" applyBorder="1" applyAlignment="1" applyProtection="1">
      <alignment horizontal="center"/>
      <protection locked="0" hidden="1"/>
    </xf>
    <xf numFmtId="2" fontId="0" fillId="0" borderId="3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164" fontId="0" fillId="0" borderId="14" xfId="0" applyNumberFormat="1" applyBorder="1" applyAlignment="1" applyProtection="1">
      <alignment horizontal="center"/>
      <protection locked="0" hidden="1"/>
    </xf>
    <xf numFmtId="0" fontId="0" fillId="0" borderId="12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/>
      <protection hidden="1"/>
    </xf>
    <xf numFmtId="164" fontId="0" fillId="0" borderId="5" xfId="0" applyNumberFormat="1" applyBorder="1" applyAlignment="1" applyProtection="1">
      <alignment horizontal="center"/>
      <protection locked="0" hidden="1"/>
    </xf>
    <xf numFmtId="0" fontId="0" fillId="0" borderId="15" xfId="0" applyBorder="1"/>
    <xf numFmtId="0" fontId="0" fillId="0" borderId="16" xfId="0" applyBorder="1"/>
    <xf numFmtId="2" fontId="0" fillId="0" borderId="16" xfId="0" applyNumberFormat="1" applyBorder="1" applyAlignment="1">
      <alignment horizontal="right"/>
    </xf>
    <xf numFmtId="2" fontId="0" fillId="0" borderId="17" xfId="0" applyNumberFormat="1" applyBorder="1" applyAlignment="1" applyProtection="1">
      <alignment horizontal="right"/>
      <protection hidden="1"/>
    </xf>
    <xf numFmtId="0" fontId="0" fillId="0" borderId="17" xfId="0" applyBorder="1" applyAlignment="1">
      <alignment horizontal="center"/>
    </xf>
    <xf numFmtId="0" fontId="0" fillId="0" borderId="17" xfId="0" applyBorder="1" applyAlignment="1" applyProtection="1">
      <alignment horizontal="center"/>
      <protection hidden="1"/>
    </xf>
    <xf numFmtId="164" fontId="0" fillId="0" borderId="20" xfId="0" applyNumberFormat="1" applyBorder="1" applyAlignment="1" applyProtection="1">
      <alignment horizontal="center"/>
      <protection locked="0" hidden="1"/>
    </xf>
    <xf numFmtId="0" fontId="0" fillId="0" borderId="18" xfId="0" applyBorder="1"/>
    <xf numFmtId="0" fontId="1" fillId="0" borderId="19" xfId="0" applyFont="1" applyBorder="1"/>
    <xf numFmtId="2" fontId="0" fillId="0" borderId="19" xfId="0" applyNumberFormat="1" applyBorder="1" applyAlignment="1">
      <alignment horizontal="right"/>
    </xf>
    <xf numFmtId="2" fontId="0" fillId="0" borderId="13" xfId="0" applyNumberFormat="1" applyBorder="1" applyAlignment="1" applyProtection="1">
      <alignment horizontal="right"/>
      <protection hidden="1"/>
    </xf>
    <xf numFmtId="0" fontId="0" fillId="0" borderId="13" xfId="0" applyBorder="1" applyAlignment="1">
      <alignment horizontal="center"/>
    </xf>
    <xf numFmtId="0" fontId="0" fillId="0" borderId="13" xfId="0" applyBorder="1" applyAlignment="1" applyProtection="1">
      <alignment horizontal="center"/>
      <protection hidden="1"/>
    </xf>
    <xf numFmtId="2" fontId="0" fillId="0" borderId="11" xfId="0" applyNumberFormat="1" applyBorder="1" applyAlignment="1">
      <alignment horizontal="right"/>
    </xf>
    <xf numFmtId="2" fontId="0" fillId="0" borderId="22" xfId="0" applyNumberFormat="1" applyBorder="1" applyAlignment="1" applyProtection="1">
      <alignment horizontal="right"/>
      <protection hidden="1"/>
    </xf>
    <xf numFmtId="164" fontId="0" fillId="0" borderId="25" xfId="0" applyNumberFormat="1" applyBorder="1" applyAlignment="1" applyProtection="1">
      <alignment horizontal="center"/>
      <protection locked="0" hidden="1"/>
    </xf>
    <xf numFmtId="0" fontId="0" fillId="0" borderId="23" xfId="0" applyBorder="1"/>
    <xf numFmtId="0" fontId="0" fillId="0" borderId="24" xfId="0" applyBorder="1"/>
    <xf numFmtId="2" fontId="0" fillId="0" borderId="24" xfId="0" applyNumberFormat="1" applyBorder="1" applyAlignment="1">
      <alignment horizontal="right"/>
    </xf>
    <xf numFmtId="2" fontId="0" fillId="0" borderId="21" xfId="0" applyNumberFormat="1" applyBorder="1" applyAlignment="1" applyProtection="1">
      <alignment horizontal="right"/>
      <protection hidden="1"/>
    </xf>
    <xf numFmtId="0" fontId="0" fillId="0" borderId="21" xfId="0" applyBorder="1" applyAlignment="1">
      <alignment horizontal="center"/>
    </xf>
    <xf numFmtId="0" fontId="0" fillId="0" borderId="21" xfId="0" applyBorder="1" applyAlignment="1" applyProtection="1">
      <alignment horizontal="center"/>
      <protection hidden="1"/>
    </xf>
    <xf numFmtId="0" fontId="4" fillId="0" borderId="0" xfId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24" xfId="0" applyBorder="1" applyAlignment="1">
      <alignment horizontal="left"/>
    </xf>
    <xf numFmtId="0" fontId="5" fillId="0" borderId="0" xfId="0" applyFont="1"/>
    <xf numFmtId="0" fontId="14" fillId="0" borderId="2" xfId="0" applyFont="1" applyBorder="1"/>
    <xf numFmtId="0" fontId="14" fillId="0" borderId="3" xfId="0" applyFont="1" applyBorder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 hidden="1"/>
    </xf>
    <xf numFmtId="0" fontId="10" fillId="0" borderId="0" xfId="0" applyFont="1" applyAlignment="1" applyProtection="1">
      <alignment horizontal="left" vertical="center"/>
      <protection locked="0" hidden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 applyProtection="1">
      <alignment horizontal="left" vertical="center"/>
      <protection locked="0" hidden="1"/>
    </xf>
    <xf numFmtId="0" fontId="8" fillId="0" borderId="14" xfId="0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15" fontId="15" fillId="3" borderId="6" xfId="0" applyNumberFormat="1" applyFont="1" applyFill="1" applyBorder="1" applyProtection="1">
      <protection locked="0" hidden="1"/>
    </xf>
    <xf numFmtId="15" fontId="15" fillId="3" borderId="3" xfId="0" applyNumberFormat="1" applyFont="1" applyFill="1" applyBorder="1" applyProtection="1">
      <protection locked="0" hidden="1"/>
    </xf>
    <xf numFmtId="0" fontId="15" fillId="3" borderId="2" xfId="0" applyFont="1" applyFill="1" applyBorder="1"/>
    <xf numFmtId="0" fontId="15" fillId="3" borderId="6" xfId="0" applyFont="1" applyFill="1" applyBorder="1"/>
    <xf numFmtId="0" fontId="16" fillId="3" borderId="3" xfId="0" applyFont="1" applyFill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top"/>
    </xf>
    <xf numFmtId="15" fontId="0" fillId="2" borderId="7" xfId="0" applyNumberFormat="1" applyFill="1" applyBorder="1" applyAlignment="1" applyProtection="1">
      <alignment horizontal="center"/>
      <protection locked="0" hidden="1"/>
    </xf>
    <xf numFmtId="15" fontId="0" fillId="2" borderId="8" xfId="0" applyNumberFormat="1" applyFill="1" applyBorder="1" applyAlignment="1" applyProtection="1">
      <alignment horizontal="center"/>
      <protection locked="0" hidden="1"/>
    </xf>
    <xf numFmtId="15" fontId="0" fillId="2" borderId="9" xfId="0" applyNumberFormat="1" applyFill="1" applyBorder="1" applyAlignment="1" applyProtection="1">
      <alignment horizontal="center"/>
      <protection locked="0" hidden="1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165" fontId="10" fillId="2" borderId="6" xfId="0" applyNumberFormat="1" applyFont="1" applyFill="1" applyBorder="1" applyAlignment="1">
      <alignment horizontal="left" vertical="center"/>
    </xf>
    <xf numFmtId="0" fontId="10" fillId="2" borderId="5" xfId="0" applyFont="1" applyFill="1" applyBorder="1" applyAlignment="1" applyProtection="1">
      <alignment horizontal="center" vertical="center"/>
      <protection locked="0" hidden="1"/>
    </xf>
    <xf numFmtId="0" fontId="10" fillId="2" borderId="6" xfId="0" applyFont="1" applyFill="1" applyBorder="1" applyAlignment="1" applyProtection="1">
      <alignment horizontal="center" vertical="center"/>
      <protection locked="0" hidden="1"/>
    </xf>
    <xf numFmtId="0" fontId="10" fillId="2" borderId="5" xfId="0" applyFont="1" applyFill="1" applyBorder="1" applyAlignment="1" applyProtection="1">
      <alignment horizontal="left" vertical="center"/>
      <protection locked="0" hidden="1"/>
    </xf>
    <xf numFmtId="0" fontId="0" fillId="2" borderId="2" xfId="0" applyFill="1" applyBorder="1" applyAlignment="1" applyProtection="1">
      <alignment horizontal="center"/>
      <protection locked="0" hidden="1"/>
    </xf>
    <xf numFmtId="0" fontId="0" fillId="2" borderId="3" xfId="0" applyFill="1" applyBorder="1" applyAlignment="1" applyProtection="1">
      <alignment horizontal="center"/>
      <protection locked="0" hidden="1"/>
    </xf>
    <xf numFmtId="0" fontId="2" fillId="0" borderId="15" xfId="0" applyFont="1" applyBorder="1" applyAlignment="1" applyProtection="1">
      <alignment horizontal="center"/>
      <protection locked="0" hidden="1"/>
    </xf>
    <xf numFmtId="0" fontId="2" fillId="0" borderId="16" xfId="0" applyFont="1" applyBorder="1" applyAlignment="1" applyProtection="1">
      <alignment horizontal="center"/>
      <protection locked="0" hidden="1"/>
    </xf>
    <xf numFmtId="0" fontId="2" fillId="0" borderId="2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2" borderId="12" xfId="0" applyFill="1" applyBorder="1" applyAlignment="1" applyProtection="1">
      <alignment horizontal="center"/>
      <protection locked="0" hidden="1"/>
    </xf>
    <xf numFmtId="0" fontId="0" fillId="2" borderId="10" xfId="0" applyFill="1" applyBorder="1" applyAlignment="1" applyProtection="1">
      <alignment horizontal="center"/>
      <protection locked="0" hidden="1"/>
    </xf>
    <xf numFmtId="0" fontId="0" fillId="2" borderId="18" xfId="0" applyFill="1" applyBorder="1" applyAlignment="1" applyProtection="1">
      <alignment horizontal="center"/>
      <protection locked="0" hidden="1"/>
    </xf>
    <xf numFmtId="0" fontId="0" fillId="2" borderId="19" xfId="0" applyFill="1" applyBorder="1" applyAlignment="1" applyProtection="1">
      <alignment horizontal="center"/>
      <protection locked="0" hidden="1"/>
    </xf>
    <xf numFmtId="0" fontId="0" fillId="2" borderId="15" xfId="0" applyFill="1" applyBorder="1" applyAlignment="1" applyProtection="1">
      <alignment horizontal="center"/>
      <protection locked="0" hidden="1"/>
    </xf>
    <xf numFmtId="0" fontId="0" fillId="2" borderId="16" xfId="0" applyFill="1" applyBorder="1" applyAlignment="1" applyProtection="1">
      <alignment horizontal="center"/>
      <protection locked="0" hidden="1"/>
    </xf>
    <xf numFmtId="0" fontId="0" fillId="2" borderId="23" xfId="0" applyFill="1" applyBorder="1" applyAlignment="1" applyProtection="1">
      <alignment horizontal="center"/>
      <protection locked="0" hidden="1"/>
    </xf>
    <xf numFmtId="0" fontId="0" fillId="2" borderId="24" xfId="0" applyFill="1" applyBorder="1" applyAlignment="1" applyProtection="1">
      <alignment horizontal="center"/>
      <protection locked="0" hidden="1"/>
    </xf>
    <xf numFmtId="0" fontId="4" fillId="0" borderId="0" xfId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0" borderId="15" xfId="0" applyFont="1" applyBorder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16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3" xfId="0" applyFont="1" applyFill="1" applyBorder="1" applyAlignment="1" applyProtection="1">
      <alignment horizontal="center"/>
      <protection locked="0" hidden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388866</xdr:colOff>
      <xdr:row>3</xdr:row>
      <xdr:rowOff>0</xdr:rowOff>
    </xdr:to>
    <xdr:pic>
      <xdr:nvPicPr>
        <xdr:cNvPr id="2" name="Bild 1" descr="Ein Bild, das Text, Clipart, Grafiken, Grafikdesign enthält.&#10;&#10;KI-generierte Inhalte können fehlerhaft sein.">
          <a:extLst>
            <a:ext uri="{FF2B5EF4-FFF2-40B4-BE49-F238E27FC236}">
              <a16:creationId xmlns:a16="http://schemas.microsoft.com/office/drawing/2014/main" id="{515C0E0B-E034-9242-A26D-5204ED274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78066" cy="1219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2026.ch/kurzschiessplan" TargetMode="External"/><Relationship Id="rId1" Type="http://schemas.openxmlformats.org/officeDocument/2006/relationships/hyperlink" Target="mailto:roger.margelisch@gsschuebelbach.ch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"/>
  <sheetViews>
    <sheetView showGridLines="0" showZeros="0" tabSelected="1" topLeftCell="A5" workbookViewId="0">
      <selection activeCell="P22" sqref="P22"/>
    </sheetView>
  </sheetViews>
  <sheetFormatPr baseColWidth="10" defaultRowHeight="14.5" x14ac:dyDescent="0.35"/>
  <cols>
    <col min="1" max="1" width="4.54296875" customWidth="1"/>
    <col min="2" max="2" width="2.7265625" customWidth="1"/>
    <col min="3" max="3" width="3.81640625" bestFit="1" customWidth="1"/>
    <col min="4" max="4" width="22.26953125" customWidth="1"/>
    <col min="5" max="5" width="2.26953125" customWidth="1"/>
    <col min="6" max="6" width="6.453125" customWidth="1"/>
    <col min="7" max="7" width="9.7265625" customWidth="1"/>
    <col min="8" max="8" width="5.6328125" customWidth="1"/>
    <col min="9" max="9" width="10.6328125" customWidth="1"/>
    <col min="10" max="11" width="11.6328125" customWidth="1"/>
    <col min="12" max="13" width="3.1796875" hidden="1" customWidth="1"/>
  </cols>
  <sheetData>
    <row r="1" spans="1:16" s="7" customFormat="1" ht="28.5" x14ac:dyDescent="0.65">
      <c r="A1" s="62"/>
      <c r="B1" s="62"/>
      <c r="C1" s="62"/>
      <c r="D1" s="62"/>
      <c r="E1" s="62"/>
      <c r="F1" s="62"/>
      <c r="G1" s="62"/>
      <c r="H1" s="62"/>
      <c r="I1" s="62"/>
      <c r="J1" s="62"/>
    </row>
    <row r="2" spans="1:16" s="7" customFormat="1" ht="28.5" x14ac:dyDescent="0.65">
      <c r="A2" s="62"/>
      <c r="B2" s="62"/>
      <c r="C2" s="62"/>
      <c r="D2" s="62"/>
      <c r="E2" s="62"/>
      <c r="F2" s="62"/>
      <c r="G2" s="62"/>
      <c r="H2" s="62"/>
      <c r="I2" s="62"/>
      <c r="J2" s="62"/>
      <c r="K2" s="82" t="s">
        <v>28</v>
      </c>
    </row>
    <row r="3" spans="1:16" s="7" customFormat="1" ht="39" customHeight="1" x14ac:dyDescent="0.65">
      <c r="A3" s="62"/>
      <c r="B3" s="62"/>
      <c r="C3" s="62"/>
      <c r="D3" s="62"/>
      <c r="E3" s="62"/>
      <c r="F3" s="62"/>
      <c r="G3" s="62"/>
      <c r="H3" s="62"/>
      <c r="I3" s="62"/>
      <c r="J3" s="62"/>
      <c r="K3" s="83" t="s">
        <v>60</v>
      </c>
    </row>
    <row r="4" spans="1:16" s="9" customFormat="1" ht="15.5" x14ac:dyDescent="0.35">
      <c r="A4" s="109" t="s">
        <v>68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6" s="9" customFormat="1" ht="15.5" x14ac:dyDescent="0.3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6" ht="26" customHeight="1" x14ac:dyDescent="0.35">
      <c r="A6" s="70" t="s">
        <v>26</v>
      </c>
      <c r="B6" s="70"/>
      <c r="C6" s="70"/>
      <c r="D6" s="87"/>
      <c r="E6" s="87"/>
      <c r="F6" s="87"/>
      <c r="G6" s="67"/>
      <c r="H6" s="70" t="s">
        <v>64</v>
      </c>
      <c r="I6" s="70"/>
      <c r="J6" s="90"/>
      <c r="K6" s="90"/>
      <c r="P6" s="75"/>
    </row>
    <row r="7" spans="1:16" ht="26" customHeight="1" x14ac:dyDescent="0.35">
      <c r="A7" s="71" t="s">
        <v>27</v>
      </c>
      <c r="B7" s="71"/>
      <c r="C7" s="71"/>
      <c r="D7" s="88"/>
      <c r="E7" s="88"/>
      <c r="F7" s="88"/>
      <c r="G7" s="67"/>
      <c r="H7" s="71" t="s">
        <v>65</v>
      </c>
      <c r="I7" s="71"/>
      <c r="J7" s="91"/>
      <c r="K7" s="91"/>
    </row>
    <row r="8" spans="1:16" ht="26" customHeight="1" x14ac:dyDescent="0.35">
      <c r="A8" s="71" t="s">
        <v>71</v>
      </c>
      <c r="B8" s="71"/>
      <c r="C8" s="71"/>
      <c r="D8" s="89"/>
      <c r="E8" s="89"/>
      <c r="F8" s="89"/>
      <c r="G8" s="67"/>
      <c r="H8" s="71" t="s">
        <v>67</v>
      </c>
      <c r="I8" s="71"/>
      <c r="J8" s="91"/>
      <c r="K8" s="91"/>
    </row>
    <row r="9" spans="1:16" ht="26" customHeight="1" x14ac:dyDescent="0.35">
      <c r="A9" s="71" t="s">
        <v>62</v>
      </c>
      <c r="B9" s="71"/>
      <c r="C9" s="71"/>
      <c r="D9" s="88"/>
      <c r="E9" s="88"/>
      <c r="F9" s="88"/>
      <c r="G9" s="67"/>
      <c r="H9" s="72"/>
      <c r="I9" s="72"/>
      <c r="J9" s="73"/>
      <c r="K9" s="73"/>
    </row>
    <row r="10" spans="1:16" ht="26" customHeight="1" x14ac:dyDescent="0.35">
      <c r="A10" s="71" t="s">
        <v>63</v>
      </c>
      <c r="B10" s="71"/>
      <c r="C10" s="71"/>
      <c r="D10" s="88"/>
      <c r="E10" s="88"/>
      <c r="F10" s="88"/>
      <c r="G10" s="67"/>
      <c r="H10" s="70" t="s">
        <v>66</v>
      </c>
      <c r="I10" s="70"/>
      <c r="J10" s="92"/>
      <c r="K10" s="92"/>
    </row>
    <row r="11" spans="1:16" ht="26" customHeight="1" x14ac:dyDescent="0.35">
      <c r="A11" s="67"/>
      <c r="B11" s="67"/>
      <c r="C11" s="67"/>
      <c r="D11" s="67"/>
      <c r="E11" s="67"/>
      <c r="F11" s="68"/>
      <c r="G11" s="67"/>
      <c r="H11" s="67"/>
      <c r="I11" s="67"/>
      <c r="J11" s="69"/>
      <c r="K11" s="69"/>
    </row>
    <row r="12" spans="1:16" x14ac:dyDescent="0.35">
      <c r="A12" s="63" t="s">
        <v>0</v>
      </c>
      <c r="B12" s="64"/>
      <c r="C12" s="65" t="s">
        <v>39</v>
      </c>
      <c r="D12" s="63" t="s">
        <v>23</v>
      </c>
      <c r="E12" s="64"/>
      <c r="F12" s="66" t="s">
        <v>2</v>
      </c>
      <c r="G12" s="66" t="s">
        <v>61</v>
      </c>
      <c r="H12" s="63" t="s">
        <v>1</v>
      </c>
      <c r="I12" s="64"/>
      <c r="J12" s="66" t="s">
        <v>3</v>
      </c>
      <c r="K12" s="65" t="s">
        <v>4</v>
      </c>
    </row>
    <row r="13" spans="1:16" x14ac:dyDescent="0.35">
      <c r="A13" s="93"/>
      <c r="B13" s="94"/>
      <c r="C13" s="20">
        <v>5</v>
      </c>
      <c r="D13" s="10" t="s">
        <v>5</v>
      </c>
      <c r="E13" s="11"/>
      <c r="F13" s="21">
        <v>7.5</v>
      </c>
      <c r="G13" s="14">
        <f>IF($A$13="x",F13,IF($A$13&gt;0,+$A$13*F13,0))</f>
        <v>0</v>
      </c>
      <c r="H13" s="52" t="s">
        <v>51</v>
      </c>
      <c r="I13" s="57" t="s">
        <v>45</v>
      </c>
      <c r="J13" s="2">
        <v>5</v>
      </c>
      <c r="K13" s="13">
        <f>IF($A$13&gt;0,+$A$13*J13,0)</f>
        <v>0</v>
      </c>
    </row>
    <row r="14" spans="1:16" x14ac:dyDescent="0.35">
      <c r="A14" s="118">
        <v>1</v>
      </c>
      <c r="B14" s="119"/>
      <c r="C14" s="20">
        <v>10</v>
      </c>
      <c r="D14" s="10" t="s">
        <v>6</v>
      </c>
      <c r="E14" s="11"/>
      <c r="F14" s="21">
        <v>18</v>
      </c>
      <c r="G14" s="14">
        <f>IF($A$14="x",F14,IF($A$14&gt;0,+$A$14*F14,0))</f>
        <v>18</v>
      </c>
      <c r="H14" s="52" t="s">
        <v>51</v>
      </c>
      <c r="I14" s="57" t="s">
        <v>46</v>
      </c>
      <c r="J14" s="2">
        <v>10</v>
      </c>
      <c r="K14" s="13">
        <f>IF($A$14&gt;0,+$A$14*J14,0)</f>
        <v>10</v>
      </c>
    </row>
    <row r="15" spans="1:16" x14ac:dyDescent="0.35">
      <c r="A15" s="93"/>
      <c r="B15" s="94"/>
      <c r="C15" s="20">
        <v>20</v>
      </c>
      <c r="D15" s="10" t="s">
        <v>33</v>
      </c>
      <c r="E15" s="11"/>
      <c r="F15" s="21">
        <v>26</v>
      </c>
      <c r="G15" s="14">
        <f>IF($A$15="x",F15,IF($A$15&gt;0,+$A$15*F15,0))</f>
        <v>0</v>
      </c>
      <c r="H15" s="52" t="s">
        <v>56</v>
      </c>
      <c r="I15" s="57" t="s">
        <v>45</v>
      </c>
      <c r="J15" s="2">
        <v>5</v>
      </c>
      <c r="K15" s="13">
        <f>IF($A$15="x",J15,IF($A$15&gt;0,+$A$15*J15,0))</f>
        <v>0</v>
      </c>
    </row>
    <row r="16" spans="1:16" x14ac:dyDescent="0.35">
      <c r="A16" s="93"/>
      <c r="B16" s="94"/>
      <c r="C16" s="20">
        <v>30</v>
      </c>
      <c r="D16" s="10" t="s">
        <v>34</v>
      </c>
      <c r="E16" s="12"/>
      <c r="F16" s="21">
        <v>26</v>
      </c>
      <c r="G16" s="14">
        <f>IF($A$16="x",F16,IF($A$16&gt;0,+$A$16*F16,0))</f>
        <v>0</v>
      </c>
      <c r="H16" s="52" t="s">
        <v>56</v>
      </c>
      <c r="I16" s="57" t="s">
        <v>47</v>
      </c>
      <c r="J16" s="2">
        <v>4</v>
      </c>
      <c r="K16" s="13">
        <f>IF($A$16="x",J16,IF($A$16&gt;0,+$A$16*J16,0))</f>
        <v>0</v>
      </c>
    </row>
    <row r="17" spans="1:11" x14ac:dyDescent="0.35">
      <c r="A17" s="93"/>
      <c r="B17" s="94"/>
      <c r="C17" s="20">
        <v>40</v>
      </c>
      <c r="D17" s="10" t="s">
        <v>7</v>
      </c>
      <c r="E17" s="11"/>
      <c r="F17" s="21">
        <v>26</v>
      </c>
      <c r="G17" s="14">
        <f>IF($A$17="x",F17,IF($A$17&gt;0,+$A$17*F17,0))</f>
        <v>0</v>
      </c>
      <c r="H17" s="52" t="s">
        <v>51</v>
      </c>
      <c r="I17" s="57" t="s">
        <v>48</v>
      </c>
      <c r="J17" s="2">
        <v>6</v>
      </c>
      <c r="K17" s="13">
        <f>IF($A$17="x",J17,IF($A$17&gt;0,+$A$17*J17,0))</f>
        <v>0</v>
      </c>
    </row>
    <row r="18" spans="1:11" x14ac:dyDescent="0.35">
      <c r="A18" s="93"/>
      <c r="B18" s="94"/>
      <c r="C18" s="20">
        <v>50</v>
      </c>
      <c r="D18" s="10" t="s">
        <v>8</v>
      </c>
      <c r="E18" s="11"/>
      <c r="F18" s="21">
        <v>26</v>
      </c>
      <c r="G18" s="14">
        <f>IF($A$18="x",F18,IF($A$18&gt;0,+$A$18*F18,0))</f>
        <v>0</v>
      </c>
      <c r="H18" s="52" t="s">
        <v>51</v>
      </c>
      <c r="I18" s="57" t="s">
        <v>49</v>
      </c>
      <c r="J18" s="2">
        <v>6</v>
      </c>
      <c r="K18" s="13">
        <f>IF($A$18="x",J18,IF($A$18&gt;0,+$A$18*J18,0))</f>
        <v>0</v>
      </c>
    </row>
    <row r="19" spans="1:11" x14ac:dyDescent="0.35">
      <c r="A19" s="93"/>
      <c r="B19" s="94"/>
      <c r="C19" s="20">
        <v>55</v>
      </c>
      <c r="D19" s="10" t="s">
        <v>40</v>
      </c>
      <c r="E19" s="11"/>
      <c r="F19" s="21">
        <v>26</v>
      </c>
      <c r="G19" s="14">
        <f>IF($A$19="x",F19,IF($A$19&gt;0,+$A$19*F19,0))</f>
        <v>0</v>
      </c>
      <c r="H19" s="52" t="s">
        <v>51</v>
      </c>
      <c r="I19" s="57" t="s">
        <v>50</v>
      </c>
      <c r="J19" s="2">
        <v>6</v>
      </c>
      <c r="K19" s="13">
        <f>IF($A$19="x",J19,IF($A$19&gt;0,+$A$19*J19,0))</f>
        <v>0</v>
      </c>
    </row>
    <row r="20" spans="1:11" x14ac:dyDescent="0.35">
      <c r="A20" s="93"/>
      <c r="B20" s="94"/>
      <c r="C20" s="20">
        <v>60</v>
      </c>
      <c r="D20" s="10" t="s">
        <v>41</v>
      </c>
      <c r="E20" s="11"/>
      <c r="F20" s="21">
        <v>26</v>
      </c>
      <c r="G20" s="14">
        <f>IF($A$20="x",F20,IF($A$20&gt;0,+$A$20*F20,0))</f>
        <v>0</v>
      </c>
      <c r="H20" s="52" t="s">
        <v>51</v>
      </c>
      <c r="I20" s="57" t="s">
        <v>52</v>
      </c>
      <c r="J20" s="2">
        <v>8</v>
      </c>
      <c r="K20" s="13">
        <f>IF($A$20="x",J20,IF($A$20&gt;0,+$A$20*J20,0))</f>
        <v>0</v>
      </c>
    </row>
    <row r="21" spans="1:11" x14ac:dyDescent="0.35">
      <c r="A21" s="93"/>
      <c r="B21" s="94"/>
      <c r="C21" s="20">
        <v>70</v>
      </c>
      <c r="D21" s="10" t="s">
        <v>9</v>
      </c>
      <c r="E21" s="11"/>
      <c r="F21" s="21">
        <v>16</v>
      </c>
      <c r="G21" s="14">
        <f>IF($A$21="x",F21,IF($A$21&gt;0,+$A$21*F21,0))</f>
        <v>0</v>
      </c>
      <c r="H21" s="52" t="s">
        <v>51</v>
      </c>
      <c r="I21" s="57" t="s">
        <v>53</v>
      </c>
      <c r="J21" s="2">
        <v>6</v>
      </c>
      <c r="K21" s="13">
        <f>IF($A$21="x",J21,IF($A$21&gt;0,+$A$21*J21,0))</f>
        <v>0</v>
      </c>
    </row>
    <row r="22" spans="1:11" x14ac:dyDescent="0.35">
      <c r="A22" s="93"/>
      <c r="B22" s="94"/>
      <c r="C22" s="20">
        <v>80</v>
      </c>
      <c r="D22" s="10" t="s">
        <v>10</v>
      </c>
      <c r="E22" s="11"/>
      <c r="F22" s="21">
        <v>16</v>
      </c>
      <c r="G22" s="14">
        <f>IF($A$22="x",F22,IF($A$22&gt;0,+$A$22*F22,0))</f>
        <v>0</v>
      </c>
      <c r="H22" s="52" t="s">
        <v>56</v>
      </c>
      <c r="I22" s="57" t="s">
        <v>54</v>
      </c>
      <c r="J22" s="2">
        <v>3</v>
      </c>
      <c r="K22" s="13">
        <f>IF($A$22="x",J22,IF($A$22&gt;0,+$A$22*J22,0))</f>
        <v>0</v>
      </c>
    </row>
    <row r="23" spans="1:11" x14ac:dyDescent="0.35">
      <c r="A23" s="93"/>
      <c r="B23" s="94"/>
      <c r="C23" s="20">
        <v>90</v>
      </c>
      <c r="D23" s="10" t="s">
        <v>11</v>
      </c>
      <c r="E23" s="11"/>
      <c r="F23" s="21">
        <v>26</v>
      </c>
      <c r="G23" s="14">
        <f>IF($A$23="x",F23,IF($A$23&gt;0,+$A$23*F23,0))</f>
        <v>0</v>
      </c>
      <c r="H23" s="52" t="s">
        <v>56</v>
      </c>
      <c r="I23" s="57" t="s">
        <v>45</v>
      </c>
      <c r="J23" s="2">
        <v>5</v>
      </c>
      <c r="K23" s="13">
        <f>IF($A$23="x",J23,IF($A$23&gt;0,+$A$23*J23,0))</f>
        <v>0</v>
      </c>
    </row>
    <row r="24" spans="1:11" ht="15" thickBot="1" x14ac:dyDescent="0.4">
      <c r="A24" s="100"/>
      <c r="B24" s="101"/>
      <c r="C24" s="23">
        <v>100</v>
      </c>
      <c r="D24" s="24" t="s">
        <v>35</v>
      </c>
      <c r="E24" s="25"/>
      <c r="F24" s="22">
        <v>15</v>
      </c>
      <c r="G24" s="14">
        <f>IF($A$24="x",F24,IF($A$24&gt;0,+$A$24*F24,0))</f>
        <v>0</v>
      </c>
      <c r="H24" s="53" t="s">
        <v>51</v>
      </c>
      <c r="I24" s="58" t="s">
        <v>52</v>
      </c>
      <c r="J24" s="26">
        <v>8</v>
      </c>
      <c r="K24" s="27">
        <f>IF($A$24&gt;0,8,0)</f>
        <v>0</v>
      </c>
    </row>
    <row r="25" spans="1:11" ht="15.5" thickTop="1" thickBot="1" x14ac:dyDescent="0.4">
      <c r="A25" s="102"/>
      <c r="B25" s="103"/>
      <c r="C25" s="35">
        <v>120</v>
      </c>
      <c r="D25" s="36" t="s">
        <v>73</v>
      </c>
      <c r="E25" s="37"/>
      <c r="F25" s="38">
        <v>7.5</v>
      </c>
      <c r="G25" s="39">
        <f>IF($A$25&gt;0,+$A$25*F25,0)</f>
        <v>0</v>
      </c>
      <c r="H25" s="54" t="s">
        <v>56</v>
      </c>
      <c r="I25" s="59" t="s">
        <v>55</v>
      </c>
      <c r="J25" s="40">
        <v>2</v>
      </c>
      <c r="K25" s="41">
        <f>IF($A$25&gt;0,+$A$25*J25,0)</f>
        <v>0</v>
      </c>
    </row>
    <row r="26" spans="1:11" ht="15" thickTop="1" x14ac:dyDescent="0.35">
      <c r="A26" s="104"/>
      <c r="B26" s="105"/>
      <c r="C26" s="28">
        <v>200</v>
      </c>
      <c r="D26" s="29" t="s">
        <v>12</v>
      </c>
      <c r="E26" s="30"/>
      <c r="F26" s="31">
        <v>93</v>
      </c>
      <c r="G26" s="32">
        <f>IF($A$26="x",F26,IF($A$26&gt;0,+$A$26*F26,0))</f>
        <v>0</v>
      </c>
      <c r="H26" s="55" t="s">
        <v>51</v>
      </c>
      <c r="I26" s="60" t="s">
        <v>57</v>
      </c>
      <c r="J26" s="33">
        <v>60</v>
      </c>
      <c r="K26" s="34">
        <f>IF($A$26="x",J26,IF($A$26&gt;0,+$A$26*J26,0))</f>
        <v>0</v>
      </c>
    </row>
    <row r="27" spans="1:11" x14ac:dyDescent="0.35">
      <c r="A27" s="93"/>
      <c r="B27" s="94"/>
      <c r="C27" s="20">
        <v>210</v>
      </c>
      <c r="D27" s="10" t="s">
        <v>43</v>
      </c>
      <c r="E27" s="11"/>
      <c r="F27" s="21">
        <v>93</v>
      </c>
      <c r="G27" s="32">
        <f>IF($A$27="x",F27,IF($A$27&gt;0,+$A$27*F27,0))</f>
        <v>0</v>
      </c>
      <c r="H27" s="52" t="s">
        <v>51</v>
      </c>
      <c r="I27" s="57" t="s">
        <v>58</v>
      </c>
      <c r="J27" s="2">
        <v>60</v>
      </c>
      <c r="K27" s="34">
        <f>IF($A$27="x",J27,IF($A$27&gt;0,+$A$27*J27,0))</f>
        <v>0</v>
      </c>
    </row>
    <row r="28" spans="1:11" ht="15" thickBot="1" x14ac:dyDescent="0.4">
      <c r="A28" s="106"/>
      <c r="B28" s="107"/>
      <c r="C28" s="44">
        <v>220</v>
      </c>
      <c r="D28" s="45" t="s">
        <v>42</v>
      </c>
      <c r="E28" s="46"/>
      <c r="F28" s="47">
        <v>93</v>
      </c>
      <c r="G28" s="48">
        <f>IF($A$28="x",F28,IF($A$28&gt;0,+$A$28*F28,0))</f>
        <v>0</v>
      </c>
      <c r="H28" s="56" t="s">
        <v>51</v>
      </c>
      <c r="I28" s="61" t="s">
        <v>59</v>
      </c>
      <c r="J28" s="49">
        <v>60</v>
      </c>
      <c r="K28" s="50">
        <f>IF($A$28="x",J28,IF($A$28&gt;0,+$A$28*J28,0))</f>
        <v>0</v>
      </c>
    </row>
    <row r="29" spans="1:11" ht="15" thickTop="1" x14ac:dyDescent="0.35">
      <c r="A29" s="95">
        <v>1</v>
      </c>
      <c r="B29" s="96"/>
      <c r="C29" s="28"/>
      <c r="D29" s="29" t="s">
        <v>44</v>
      </c>
      <c r="E29" s="11"/>
      <c r="F29" s="42">
        <v>35</v>
      </c>
      <c r="G29" s="43">
        <f>IF(A29=0,0,IF(E29="x","",+F29))</f>
        <v>35</v>
      </c>
      <c r="H29" s="110" t="str">
        <f>IF(E14="x","x = wird vom Verein übernommen",IF(E29&gt;0,"x = wird vom Verein übernommen",""))</f>
        <v/>
      </c>
      <c r="I29" s="111"/>
      <c r="J29" s="111"/>
      <c r="K29" s="112"/>
    </row>
    <row r="30" spans="1:11" x14ac:dyDescent="0.35">
      <c r="A30" s="97" t="s">
        <v>17</v>
      </c>
      <c r="B30" s="98"/>
      <c r="C30" s="98"/>
      <c r="D30" s="98"/>
      <c r="E30" s="99"/>
      <c r="F30" s="15" t="s">
        <v>29</v>
      </c>
      <c r="G30" s="16">
        <f>SUM(G13:G29)</f>
        <v>53</v>
      </c>
      <c r="H30" s="115" t="s">
        <v>31</v>
      </c>
      <c r="I30" s="116"/>
      <c r="J30" s="117"/>
      <c r="K30" s="13">
        <f>SUM(K13:K25)</f>
        <v>10</v>
      </c>
    </row>
    <row r="31" spans="1:11" x14ac:dyDescent="0.35">
      <c r="D31" s="5"/>
      <c r="E31" s="5"/>
      <c r="F31" s="17"/>
      <c r="G31" s="18"/>
      <c r="H31" s="113" t="s">
        <v>30</v>
      </c>
      <c r="I31" s="113"/>
      <c r="J31" s="114"/>
      <c r="K31" s="13">
        <f>+K26+K28+K27</f>
        <v>0</v>
      </c>
    </row>
    <row r="32" spans="1:11" x14ac:dyDescent="0.35">
      <c r="D32" t="s">
        <v>32</v>
      </c>
      <c r="F32" s="1" t="s">
        <v>13</v>
      </c>
      <c r="G32" s="1"/>
      <c r="H32" s="1" t="s">
        <v>14</v>
      </c>
      <c r="I32" s="1"/>
      <c r="J32" s="3" t="s">
        <v>18</v>
      </c>
      <c r="K32" s="13">
        <f>ROUNDUP(+K30/20,0)</f>
        <v>1</v>
      </c>
    </row>
    <row r="33" spans="1:13" x14ac:dyDescent="0.35">
      <c r="D33" t="s">
        <v>19</v>
      </c>
      <c r="E33" s="1"/>
      <c r="F33" s="1" t="s">
        <v>20</v>
      </c>
      <c r="G33" s="1"/>
      <c r="H33" s="1"/>
      <c r="I33" s="1"/>
      <c r="J33" s="3" t="s">
        <v>21</v>
      </c>
      <c r="K33" s="19"/>
      <c r="L33">
        <f>IF(A33="lg",4,0)</f>
        <v>0</v>
      </c>
      <c r="M33">
        <f>IF(B33="DM",6,0)</f>
        <v>0</v>
      </c>
    </row>
    <row r="34" spans="1:13" x14ac:dyDescent="0.35">
      <c r="J34" s="4" t="s">
        <v>22</v>
      </c>
      <c r="K34" s="13">
        <f>+K32+K33</f>
        <v>1</v>
      </c>
    </row>
    <row r="35" spans="1:13" ht="16" thickBot="1" x14ac:dyDescent="0.4">
      <c r="D35" s="9" t="s">
        <v>69</v>
      </c>
      <c r="F35" s="76" t="s">
        <v>70</v>
      </c>
    </row>
    <row r="36" spans="1:13" ht="16" thickBot="1" x14ac:dyDescent="0.4">
      <c r="D36" s="9" t="s">
        <v>25</v>
      </c>
      <c r="F36" s="84"/>
      <c r="G36" s="85"/>
      <c r="H36" s="85"/>
      <c r="I36" s="85"/>
      <c r="J36" s="86"/>
    </row>
    <row r="37" spans="1:13" ht="15.5" x14ac:dyDescent="0.35">
      <c r="D37" s="9" t="s">
        <v>24</v>
      </c>
      <c r="F37" s="108" t="s">
        <v>38</v>
      </c>
      <c r="G37" s="108"/>
      <c r="H37" s="108"/>
      <c r="I37" s="51"/>
    </row>
    <row r="38" spans="1:13" x14ac:dyDescent="0.35">
      <c r="F38" s="6"/>
      <c r="G38" s="6"/>
    </row>
    <row r="39" spans="1:13" ht="21" x14ac:dyDescent="0.5">
      <c r="A39" s="8"/>
      <c r="B39" s="8"/>
      <c r="C39" s="8"/>
      <c r="D39" s="79" t="s">
        <v>15</v>
      </c>
      <c r="E39" s="80"/>
      <c r="F39" s="77" t="s">
        <v>72</v>
      </c>
      <c r="G39" s="77"/>
      <c r="H39" s="78"/>
      <c r="I39" s="77"/>
      <c r="J39" s="81"/>
      <c r="K39" s="8"/>
    </row>
    <row r="41" spans="1:13" x14ac:dyDescent="0.35">
      <c r="D41" t="s">
        <v>16</v>
      </c>
      <c r="F41" t="s">
        <v>36</v>
      </c>
    </row>
    <row r="42" spans="1:13" x14ac:dyDescent="0.35">
      <c r="F42" s="5" t="s">
        <v>62</v>
      </c>
      <c r="G42" s="5"/>
      <c r="H42" s="6" t="s">
        <v>37</v>
      </c>
      <c r="I42" s="6"/>
      <c r="J42" s="5"/>
    </row>
  </sheetData>
  <sheetProtection algorithmName="SHA-512" hashValue="FOJtcj8D/7gM5cOl3f3fCS/spDuR4sPCsNGce+pAI9XS+U46AuxNh/Z6yPMOUdE/QhiKLXM9ubsxGabgwdTnUw==" saltValue="6YKkJLt5cjtaWnYBkR/hcQ==" spinCount="100000" sheet="1" objects="1" scenarios="1"/>
  <protectedRanges>
    <protectedRange sqref="F36:J36" name="Bereich7"/>
    <protectedRange sqref="A15:B28" name="Bereich5"/>
    <protectedRange sqref="J10:K10" name="Bereich3"/>
    <protectedRange sqref="D6:F10" name="Bereich1"/>
    <protectedRange sqref="J6:K8" name="Bereich2"/>
    <protectedRange sqref="A13:B13" name="Bereich4"/>
    <protectedRange sqref="K33" name="Bereich6"/>
  </protectedRanges>
  <mergeCells count="33">
    <mergeCell ref="F37:H37"/>
    <mergeCell ref="A20:B20"/>
    <mergeCell ref="A27:B27"/>
    <mergeCell ref="A4:K4"/>
    <mergeCell ref="J7:K7"/>
    <mergeCell ref="H29:K29"/>
    <mergeCell ref="H31:J31"/>
    <mergeCell ref="H30:J30"/>
    <mergeCell ref="A13:B13"/>
    <mergeCell ref="A14:B14"/>
    <mergeCell ref="A15:B15"/>
    <mergeCell ref="A16:B16"/>
    <mergeCell ref="A17:B17"/>
    <mergeCell ref="A18:B18"/>
    <mergeCell ref="A19:B19"/>
    <mergeCell ref="A21:B21"/>
    <mergeCell ref="A22:B22"/>
    <mergeCell ref="A29:B29"/>
    <mergeCell ref="A30:E30"/>
    <mergeCell ref="A23:B23"/>
    <mergeCell ref="A24:B24"/>
    <mergeCell ref="A25:B25"/>
    <mergeCell ref="A26:B26"/>
    <mergeCell ref="A28:B28"/>
    <mergeCell ref="F36:J36"/>
    <mergeCell ref="D6:F6"/>
    <mergeCell ref="D7:F7"/>
    <mergeCell ref="D8:F8"/>
    <mergeCell ref="D9:F9"/>
    <mergeCell ref="D10:F10"/>
    <mergeCell ref="J6:K6"/>
    <mergeCell ref="J8:K8"/>
    <mergeCell ref="J10:K10"/>
  </mergeCells>
  <hyperlinks>
    <hyperlink ref="H42" r:id="rId1" xr:uid="{00000000-0004-0000-0000-000001000000}"/>
    <hyperlink ref="F37" r:id="rId2" xr:uid="{7B673130-6027-4845-8C34-8230CD7119BB}"/>
  </hyperlinks>
  <pageMargins left="0.51181102362204722" right="0.51181102362204722" top="0.59055118110236227" bottom="0.59055118110236227" header="0.31496062992125984" footer="0.31496062992125984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Stichbestellung</vt:lpstr>
      <vt:lpstr>Stichbestellung!Druckbereich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Jäggi Bruno</dc:creator>
  <cp:lastModifiedBy>Walti Ruoss</cp:lastModifiedBy>
  <cp:lastPrinted>2025-08-28T17:41:33Z</cp:lastPrinted>
  <dcterms:created xsi:type="dcterms:W3CDTF">2013-12-17T20:21:08Z</dcterms:created>
  <dcterms:modified xsi:type="dcterms:W3CDTF">2025-09-03T09:10:32Z</dcterms:modified>
</cp:coreProperties>
</file>